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30e180106a950a08/Documents/Plant Sale Committee/2023/"/>
    </mc:Choice>
  </mc:AlternateContent>
  <xr:revisionPtr revIDLastSave="14" documentId="8_{F6D433DD-3403-45F8-B086-832A903003E8}" xr6:coauthVersionLast="47" xr6:coauthVersionMax="47" xr10:uidLastSave="{E07806A1-14E8-4DAB-8DBE-EA68EC7EB12C}"/>
  <bookViews>
    <workbookView xWindow="5220" yWindow="-18000" windowWidth="14430" windowHeight="17430" xr2:uid="{119F8B62-A42C-4B38-8EB6-7DDF9D65E849}"/>
  </bookViews>
  <sheets>
    <sheet name="Ferns" sheetId="1" r:id="rId1"/>
  </sheets>
  <definedNames>
    <definedName name="Cust_Info">Ferns!$C$5:$D$8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J24" i="1" s="1"/>
  <c r="G19" i="1"/>
  <c r="H19" i="1"/>
  <c r="J19" i="1"/>
  <c r="G20" i="1"/>
  <c r="I20" i="1"/>
  <c r="J20" i="1"/>
  <c r="G21" i="1"/>
  <c r="I21" i="1"/>
  <c r="J21" i="1"/>
  <c r="D24" i="1"/>
  <c r="C24" i="1"/>
  <c r="B24" i="1"/>
  <c r="J22" i="1"/>
  <c r="J23" i="1"/>
  <c r="I18" i="1"/>
  <c r="I19" i="1"/>
  <c r="I22" i="1"/>
  <c r="I23" i="1"/>
  <c r="H18" i="1"/>
  <c r="H20" i="1"/>
  <c r="H21" i="1"/>
  <c r="H22" i="1"/>
  <c r="H23" i="1"/>
  <c r="G22" i="1"/>
  <c r="G23" i="1"/>
  <c r="D9" i="1" l="1"/>
</calcChain>
</file>

<file path=xl/sharedStrings.xml><?xml version="1.0" encoding="utf-8"?>
<sst xmlns="http://schemas.openxmlformats.org/spreadsheetml/2006/main" count="41" uniqueCount="40">
  <si>
    <t>Plant Sale 2023</t>
  </si>
  <si>
    <t>Ferns from Possibility Place</t>
  </si>
  <si>
    <t>Sold to:</t>
  </si>
  <si>
    <t>Name:</t>
  </si>
  <si>
    <t>Email order form to:</t>
  </si>
  <si>
    <t>mamasonick@gmail.com</t>
  </si>
  <si>
    <t>Address:</t>
  </si>
  <si>
    <t>or</t>
  </si>
  <si>
    <t>Phone:</t>
  </si>
  <si>
    <t>Mail order form to:</t>
  </si>
  <si>
    <t>Mary Alice Masonick</t>
  </si>
  <si>
    <t>Email:</t>
  </si>
  <si>
    <t>38W668 Ridgewood Ln</t>
  </si>
  <si>
    <t>Total:</t>
  </si>
  <si>
    <t>Elgin IL  60124</t>
  </si>
  <si>
    <t>Orders due February 10, 2023.  You must be a current Wild Ones member.  https://members.wildones.org/join/</t>
  </si>
  <si>
    <t>We will email your invoice.  You may pay by Paypal or check.  Payments are due February 25, 2023.</t>
  </si>
  <si>
    <t>Fern order pickup will be in May at Gray Willows Farm, Campton Hills, IL.  We will email the specific pickup date and time.</t>
  </si>
  <si>
    <t>Ferns available in full flats of 18 pints for $100, a half flat of 9 pints for $55, or as a group of 3 pints for $20</t>
  </si>
  <si>
    <t>Full (18)</t>
  </si>
  <si>
    <t>Half (9)</t>
  </si>
  <si>
    <t>3 Pints</t>
  </si>
  <si>
    <t>Botanical Name</t>
  </si>
  <si>
    <t>Common Name</t>
  </si>
  <si>
    <t>Full Flat $</t>
  </si>
  <si>
    <t>Half Flat $</t>
  </si>
  <si>
    <t>3 Pints $</t>
  </si>
  <si>
    <t>Total</t>
  </si>
  <si>
    <t>Adiantum pedatum</t>
  </si>
  <si>
    <t>Maidenhair Fern</t>
  </si>
  <si>
    <t>Athyrium filix-femina</t>
  </si>
  <si>
    <t>Lady Fern</t>
  </si>
  <si>
    <t>Dryopteris marginalis</t>
  </si>
  <si>
    <t>Marginal Wood Fern</t>
  </si>
  <si>
    <t>Onoclea sensibilis</t>
  </si>
  <si>
    <t>Sensitive Fern</t>
  </si>
  <si>
    <t>Osmunda regalis</t>
  </si>
  <si>
    <t>Royal Fern</t>
  </si>
  <si>
    <t>Polystichum acrostichoides</t>
  </si>
  <si>
    <t>Christmas Fern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</si>
</sst>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0" xfId="2" applyFont="1"/>
    <xf numFmtId="0" fontId="6" fillId="0" borderId="0" xfId="2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7" fillId="0" borderId="0" xfId="1" applyFont="1" applyAlignment="1">
      <alignment horizontal="right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3" applyFont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164" fontId="3" fillId="0" borderId="3" xfId="0" applyNumberFormat="1" applyFont="1" applyBorder="1" applyAlignment="1">
      <alignment horizontal="center"/>
    </xf>
    <xf numFmtId="0" fontId="10" fillId="0" borderId="0" xfId="1" applyFont="1" applyAlignment="1">
      <alignment horizontal="right"/>
    </xf>
  </cellXfs>
  <cellStyles count="4">
    <cellStyle name="Explanatory Text" xfId="2" builtinId="53"/>
    <cellStyle name="Hyperlink" xfId="3" builtinId="8"/>
    <cellStyle name="Normal" xfId="0" builtinId="0"/>
    <cellStyle name="Title" xfId="1" builtinId="15"/>
  </cellStyles>
  <dxfs count="21">
    <dxf>
      <numFmt numFmtId="164" formatCode="&quot;$&quot;#,##0.00"/>
      <alignment horizontal="general" vertical="center" textRotation="0" wrapText="0" indent="0" justifyLastLine="0" shrinkToFit="0" readingOrder="0"/>
    </dxf>
    <dxf>
      <numFmt numFmtId="164" formatCode="&quot;$&quot;#,##0.00"/>
      <alignment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&quot;$&quot;#,##0.00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&quot;$&quot;#,##0.00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&quot;$&quot;#,##0.00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4</xdr:col>
      <xdr:colOff>1009650</xdr:colOff>
      <xdr:row>3</xdr:row>
      <xdr:rowOff>9525</xdr:rowOff>
    </xdr:to>
    <xdr:pic>
      <xdr:nvPicPr>
        <xdr:cNvPr id="2" name="Picture 1" descr="Wild Ones Greater Kane County">
          <a:extLst>
            <a:ext uri="{FF2B5EF4-FFF2-40B4-BE49-F238E27FC236}">
              <a16:creationId xmlns:a16="http://schemas.microsoft.com/office/drawing/2014/main" id="{83CE34D5-8F0E-A4F7-71E8-42ED0027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28003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24334B-46E8-49BE-9534-B64E0AA930A9}" name="Table_1" displayName="Table_1" ref="B17:J24" totalsRowCount="1" headerRowDxfId="20" dataDxfId="19" totalsRowDxfId="18">
  <tableColumns count="9">
    <tableColumn id="1" xr3:uid="{5A55D79D-AF3B-481A-92AE-1300EC4FCB8F}" name="Full (18)" totalsRowFunction="sum" dataDxfId="17" totalsRowDxfId="16"/>
    <tableColumn id="2" xr3:uid="{89BD63C4-1B6B-49CC-8AB3-AAED430FA15A}" name="Half (9)" totalsRowFunction="sum" dataDxfId="15" totalsRowDxfId="14"/>
    <tableColumn id="3" xr3:uid="{E51BEE89-90CA-4054-A691-F91139080516}" name="3 Pints" totalsRowFunction="sum" dataDxfId="13" totalsRowDxfId="12"/>
    <tableColumn id="4" xr3:uid="{CD2C28BD-56FD-4CD0-BFBE-11C210027D11}" name="Botanical Name" dataDxfId="11" totalsRowDxfId="10"/>
    <tableColumn id="5" xr3:uid="{7B896728-7F7A-4684-9667-CDD1A5236DA9}" name="Common Name" dataDxfId="9" totalsRowDxfId="8"/>
    <tableColumn id="6" xr3:uid="{6D0795FB-F9E4-465F-8DCD-DBA6B7F60910}" name="Full Flat $" dataDxfId="7" totalsRowDxfId="6">
      <calculatedColumnFormula>IF(ISBLANK(Table_1[[#This Row],[Full (18)]]),"",Table_1[[#This Row],[Full (18)]]*100)</calculatedColumnFormula>
    </tableColumn>
    <tableColumn id="7" xr3:uid="{DB28188B-5D4F-4C7C-A211-63EA5907A982}" name="Half Flat $" dataDxfId="5" totalsRowDxfId="4">
      <calculatedColumnFormula>IF(ISBLANK(Table_1[[#This Row],[Half (9)]]),"",Table_1[[#This Row],[Half (9)]]*55)</calculatedColumnFormula>
    </tableColumn>
    <tableColumn id="8" xr3:uid="{56115F0C-386B-40B2-90CA-030AA86142F8}" name="3 Pints $" totalsRowLabel="Total:" dataDxfId="3" totalsRowDxfId="2">
      <calculatedColumnFormula>IF(ISBLANK(Table_1[[#This Row],[3 Pints]]),"",Table_1[[#This Row],[3 Pints]]*20)</calculatedColumnFormula>
    </tableColumn>
    <tableColumn id="9" xr3:uid="{06E4F476-E5B0-441D-83DC-9ED3079F1E15}" name="Total" totalsRowFunction="custom" dataDxfId="1" totalsRowDxfId="0">
      <calculatedColumnFormula>IF(AND(ISBLANK(Table_1[[#This Row],[Full (18)]]),ISBLANK(Table_1[[#This Row],[Half (9)]]),ISBLANK(Table_1[[#This Row],[3 Pints]])),"",SUM(Table_1[[#This Row],[Full Flat $]:[3 Pints $]]))</calculatedColumnFormula>
      <totalsRowFormula>IF(SUBTOTAL(109,Table_1[Total])=0,"",SUBTOTAL(109,Table_1[Total]))</totalsRowFormula>
    </tableColumn>
  </tableColumns>
  <tableStyleInfo name="TableStyleLight17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masonick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F97F-837F-4BCB-A248-8C62523B74FB}">
  <dimension ref="B1:J24"/>
  <sheetViews>
    <sheetView showGridLines="0" tabSelected="1" zoomScaleNormal="100" workbookViewId="0">
      <selection activeCell="D5" sqref="D5"/>
    </sheetView>
  </sheetViews>
  <sheetFormatPr defaultRowHeight="15" x14ac:dyDescent="0.25"/>
  <cols>
    <col min="1" max="1" width="2.28515625" customWidth="1"/>
    <col min="2" max="4" width="9" customWidth="1"/>
    <col min="5" max="5" width="25.5703125" bestFit="1" customWidth="1"/>
    <col min="6" max="6" width="19.140625" bestFit="1" customWidth="1"/>
    <col min="7" max="10" width="9.7109375" customWidth="1"/>
  </cols>
  <sheetData>
    <row r="1" spans="2:10" ht="13.5" customHeight="1" x14ac:dyDescent="0.25"/>
    <row r="2" spans="2:10" ht="75.75" customHeight="1" x14ac:dyDescent="0.4">
      <c r="J2" s="22" t="s">
        <v>0</v>
      </c>
    </row>
    <row r="3" spans="2:10" ht="24" thickBot="1" x14ac:dyDescent="0.4">
      <c r="J3" s="15" t="s">
        <v>1</v>
      </c>
    </row>
    <row r="4" spans="2:10" ht="7.5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ht="17.25" customHeight="1" x14ac:dyDescent="0.25">
      <c r="B5" s="3" t="s">
        <v>2</v>
      </c>
      <c r="C5" s="2" t="s">
        <v>3</v>
      </c>
      <c r="D5" s="19"/>
      <c r="E5" s="5"/>
      <c r="G5" s="3" t="s">
        <v>4</v>
      </c>
      <c r="H5" s="18" t="s">
        <v>5</v>
      </c>
    </row>
    <row r="6" spans="2:10" ht="17.25" customHeight="1" x14ac:dyDescent="0.25">
      <c r="C6" s="2" t="s">
        <v>6</v>
      </c>
      <c r="D6" s="19"/>
      <c r="E6" s="5"/>
      <c r="G6" s="10" t="s">
        <v>7</v>
      </c>
      <c r="H6" s="17"/>
    </row>
    <row r="7" spans="2:10" ht="17.25" customHeight="1" x14ac:dyDescent="0.25">
      <c r="C7" s="2" t="s">
        <v>8</v>
      </c>
      <c r="D7" s="19"/>
      <c r="E7" s="5"/>
      <c r="G7" s="3" t="s">
        <v>9</v>
      </c>
      <c r="H7" s="17" t="s">
        <v>10</v>
      </c>
    </row>
    <row r="8" spans="2:10" ht="17.25" customHeight="1" thickBot="1" x14ac:dyDescent="0.3">
      <c r="C8" s="2" t="s">
        <v>11</v>
      </c>
      <c r="D8" s="20"/>
      <c r="E8" s="5"/>
      <c r="H8" s="17" t="s">
        <v>12</v>
      </c>
    </row>
    <row r="9" spans="2:10" ht="18" customHeight="1" thickBot="1" x14ac:dyDescent="0.3">
      <c r="C9" s="2" t="s">
        <v>13</v>
      </c>
      <c r="D9" s="21" t="str">
        <f>IF(Table_1[[#Totals],[Total]]=0,"",Table_1[[#Totals],[Total]])</f>
        <v/>
      </c>
      <c r="H9" s="17" t="s">
        <v>14</v>
      </c>
    </row>
    <row r="10" spans="2:10" ht="8.25" customHeight="1" thickBot="1" x14ac:dyDescent="0.3"/>
    <row r="11" spans="2:10" x14ac:dyDescent="0.25">
      <c r="B11" s="8" t="s">
        <v>15</v>
      </c>
      <c r="C11" s="9"/>
      <c r="D11" s="9"/>
      <c r="E11" s="9"/>
      <c r="F11" s="9"/>
      <c r="G11" s="9"/>
      <c r="H11" s="9"/>
      <c r="I11" s="9"/>
      <c r="J11" s="9"/>
    </row>
    <row r="12" spans="2:10" x14ac:dyDescent="0.25">
      <c r="B12" s="7" t="s">
        <v>16</v>
      </c>
      <c r="C12" s="6"/>
      <c r="D12" s="6"/>
      <c r="E12" s="6"/>
      <c r="F12" s="6"/>
      <c r="G12" s="6"/>
      <c r="H12" s="6"/>
      <c r="I12" s="6"/>
      <c r="J12" s="6"/>
    </row>
    <row r="13" spans="2:10" ht="15.75" thickBot="1" x14ac:dyDescent="0.3">
      <c r="B13" s="7" t="s">
        <v>17</v>
      </c>
      <c r="C13" s="6"/>
      <c r="D13" s="6"/>
      <c r="E13" s="6"/>
      <c r="F13" s="6"/>
      <c r="G13" s="6"/>
      <c r="H13" s="6"/>
      <c r="I13" s="6"/>
      <c r="J13" s="6"/>
    </row>
    <row r="14" spans="2:10" ht="15" customHeight="1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2:10" x14ac:dyDescent="0.25">
      <c r="B15" s="11" t="s">
        <v>18</v>
      </c>
      <c r="C15" s="6"/>
      <c r="D15" s="6"/>
      <c r="E15" s="6"/>
      <c r="F15" s="6"/>
      <c r="G15" s="6"/>
      <c r="H15" s="6"/>
      <c r="I15" s="6"/>
      <c r="J15" s="6"/>
    </row>
    <row r="17" spans="2:10" s="1" customFormat="1" ht="18" customHeight="1" x14ac:dyDescent="0.25">
      <c r="B17" s="12" t="s">
        <v>19</v>
      </c>
      <c r="C17" s="12" t="s">
        <v>20</v>
      </c>
      <c r="D17" s="12" t="s">
        <v>21</v>
      </c>
      <c r="E17" s="1" t="s">
        <v>22</v>
      </c>
      <c r="F17" s="1" t="s">
        <v>23</v>
      </c>
      <c r="G17" s="13" t="s">
        <v>24</v>
      </c>
      <c r="H17" s="13" t="s">
        <v>25</v>
      </c>
      <c r="I17" s="13" t="s">
        <v>26</v>
      </c>
      <c r="J17" s="13" t="s">
        <v>27</v>
      </c>
    </row>
    <row r="18" spans="2:10" s="1" customFormat="1" ht="18" customHeight="1" x14ac:dyDescent="0.25">
      <c r="B18" s="16"/>
      <c r="C18" s="16"/>
      <c r="D18" s="16"/>
      <c r="E18" s="1" t="s">
        <v>28</v>
      </c>
      <c r="F18" s="1" t="s">
        <v>29</v>
      </c>
      <c r="G18" s="14" t="str">
        <f>IF(ISBLANK(Table_1[[#This Row],[Full (18)]]),"",Table_1[[#This Row],[Full (18)]]*100)</f>
        <v/>
      </c>
      <c r="H18" s="14" t="str">
        <f>IF(ISBLANK(Table_1[[#This Row],[Half (9)]]),"",Table_1[[#This Row],[Half (9)]]*55)</f>
        <v/>
      </c>
      <c r="I18" s="14" t="str">
        <f>IF(ISBLANK(Table_1[[#This Row],[3 Pints]]),"",Table_1[[#This Row],[3 Pints]]*20)</f>
        <v/>
      </c>
      <c r="J18" s="14" t="str">
        <f>IF(AND(ISBLANK(Table_1[[#This Row],[Full (18)]]),ISBLANK(Table_1[[#This Row],[Half (9)]]),ISBLANK(Table_1[[#This Row],[3 Pints]])),"",SUM(Table_1[[#This Row],[Full Flat $]:[3 Pints $]]))</f>
        <v/>
      </c>
    </row>
    <row r="19" spans="2:10" s="1" customFormat="1" ht="18" customHeight="1" x14ac:dyDescent="0.25">
      <c r="B19" s="16"/>
      <c r="C19" s="16"/>
      <c r="D19" s="16"/>
      <c r="E19" s="1" t="s">
        <v>30</v>
      </c>
      <c r="F19" s="1" t="s">
        <v>31</v>
      </c>
      <c r="G19" s="14" t="str">
        <f>IF(ISBLANK(Table_1[[#This Row],[Full (18)]]),"",Table_1[[#This Row],[Full (18)]]*100)</f>
        <v/>
      </c>
      <c r="H19" s="14" t="str">
        <f>IF(ISBLANK(Table_1[[#This Row],[Half (9)]]),"",Table_1[[#This Row],[Half (9)]]*55)</f>
        <v/>
      </c>
      <c r="I19" s="14" t="str">
        <f>IF(ISBLANK(Table_1[[#This Row],[3 Pints]]),"",Table_1[[#This Row],[3 Pints]]*20)</f>
        <v/>
      </c>
      <c r="J19" s="14" t="str">
        <f>IF(AND(ISBLANK(Table_1[[#This Row],[Full (18)]]),ISBLANK(Table_1[[#This Row],[Half (9)]]),ISBLANK(Table_1[[#This Row],[3 Pints]])),"",SUM(Table_1[[#This Row],[Full Flat $]:[3 Pints $]]))</f>
        <v/>
      </c>
    </row>
    <row r="20" spans="2:10" s="1" customFormat="1" ht="18" customHeight="1" x14ac:dyDescent="0.25">
      <c r="B20" s="16"/>
      <c r="C20" s="16"/>
      <c r="D20" s="16"/>
      <c r="E20" s="1" t="s">
        <v>32</v>
      </c>
      <c r="F20" s="1" t="s">
        <v>33</v>
      </c>
      <c r="G20" s="14" t="str">
        <f>IF(ISBLANK(Table_1[[#This Row],[Full (18)]]),"",Table_1[[#This Row],[Full (18)]]*100)</f>
        <v/>
      </c>
      <c r="H20" s="14" t="str">
        <f>IF(ISBLANK(Table_1[[#This Row],[Half (9)]]),"",Table_1[[#This Row],[Half (9)]]*55)</f>
        <v/>
      </c>
      <c r="I20" s="14" t="str">
        <f>IF(ISBLANK(Table_1[[#This Row],[3 Pints]]),"",Table_1[[#This Row],[3 Pints]]*20)</f>
        <v/>
      </c>
      <c r="J20" s="14" t="str">
        <f>IF(AND(ISBLANK(Table_1[[#This Row],[Full (18)]]),ISBLANK(Table_1[[#This Row],[Half (9)]]),ISBLANK(Table_1[[#This Row],[3 Pints]])),"",SUM(Table_1[[#This Row],[Full Flat $]:[3 Pints $]]))</f>
        <v/>
      </c>
    </row>
    <row r="21" spans="2:10" s="1" customFormat="1" ht="18" customHeight="1" x14ac:dyDescent="0.25">
      <c r="B21" s="16"/>
      <c r="C21" s="16"/>
      <c r="D21" s="16"/>
      <c r="E21" s="1" t="s">
        <v>34</v>
      </c>
      <c r="F21" s="1" t="s">
        <v>35</v>
      </c>
      <c r="G21" s="14" t="str">
        <f>IF(ISBLANK(Table_1[[#This Row],[Full (18)]]),"",Table_1[[#This Row],[Full (18)]]*100)</f>
        <v/>
      </c>
      <c r="H21" s="14" t="str">
        <f>IF(ISBLANK(Table_1[[#This Row],[Half (9)]]),"",Table_1[[#This Row],[Half (9)]]*55)</f>
        <v/>
      </c>
      <c r="I21" s="14" t="str">
        <f>IF(ISBLANK(Table_1[[#This Row],[3 Pints]]),"",Table_1[[#This Row],[3 Pints]]*20)</f>
        <v/>
      </c>
      <c r="J21" s="14" t="str">
        <f>IF(AND(ISBLANK(Table_1[[#This Row],[Full (18)]]),ISBLANK(Table_1[[#This Row],[Half (9)]]),ISBLANK(Table_1[[#This Row],[3 Pints]])),"",SUM(Table_1[[#This Row],[Full Flat $]:[3 Pints $]]))</f>
        <v/>
      </c>
    </row>
    <row r="22" spans="2:10" s="1" customFormat="1" ht="18" customHeight="1" x14ac:dyDescent="0.25">
      <c r="B22" s="16"/>
      <c r="C22" s="16"/>
      <c r="D22" s="16"/>
      <c r="E22" s="1" t="s">
        <v>36</v>
      </c>
      <c r="F22" s="1" t="s">
        <v>37</v>
      </c>
      <c r="G22" s="14" t="str">
        <f>IF(ISBLANK(Table_1[[#This Row],[Full (18)]]),"",Table_1[[#This Row],[Full (18)]]*100)</f>
        <v/>
      </c>
      <c r="H22" s="14" t="str">
        <f>IF(ISBLANK(Table_1[[#This Row],[Half (9)]]),"",Table_1[[#This Row],[Half (9)]]*55)</f>
        <v/>
      </c>
      <c r="I22" s="14" t="str">
        <f>IF(ISBLANK(Table_1[[#This Row],[3 Pints]]),"",Table_1[[#This Row],[3 Pints]]*20)</f>
        <v/>
      </c>
      <c r="J22" s="14" t="str">
        <f>IF(AND(ISBLANK(Table_1[[#This Row],[Full (18)]]),ISBLANK(Table_1[[#This Row],[Half (9)]]),ISBLANK(Table_1[[#This Row],[3 Pints]])),"",SUM(Table_1[[#This Row],[Full Flat $]:[3 Pints $]]))</f>
        <v/>
      </c>
    </row>
    <row r="23" spans="2:10" s="1" customFormat="1" ht="18" customHeight="1" x14ac:dyDescent="0.25">
      <c r="B23" s="16"/>
      <c r="C23" s="16"/>
      <c r="D23" s="16"/>
      <c r="E23" s="1" t="s">
        <v>38</v>
      </c>
      <c r="F23" s="1" t="s">
        <v>39</v>
      </c>
      <c r="G23" s="14" t="str">
        <f>IF(ISBLANK(Table_1[[#This Row],[Full (18)]]),"",Table_1[[#This Row],[Full (18)]]*100)</f>
        <v/>
      </c>
      <c r="H23" s="14" t="str">
        <f>IF(ISBLANK(Table_1[[#This Row],[Half (9)]]),"",Table_1[[#This Row],[Half (9)]]*55)</f>
        <v/>
      </c>
      <c r="I23" s="14" t="str">
        <f>IF(ISBLANK(Table_1[[#This Row],[3 Pints]]),"",Table_1[[#This Row],[3 Pints]]*20)</f>
        <v/>
      </c>
      <c r="J23" s="14" t="str">
        <f>IF(AND(ISBLANK(Table_1[[#This Row],[Full (18)]]),ISBLANK(Table_1[[#This Row],[Half (9)]]),ISBLANK(Table_1[[#This Row],[3 Pints]])),"",SUM(Table_1[[#This Row],[Full Flat $]:[3 Pints $]]))</f>
        <v/>
      </c>
    </row>
    <row r="24" spans="2:10" s="1" customFormat="1" ht="18" customHeight="1" x14ac:dyDescent="0.25">
      <c r="B24" s="12">
        <f>SUBTOTAL(109,Table_1[Full (18)])</f>
        <v>0</v>
      </c>
      <c r="C24" s="12">
        <f>SUBTOTAL(109,Table_1[Half (9)])</f>
        <v>0</v>
      </c>
      <c r="D24" s="12">
        <f>SUBTOTAL(109,Table_1[3 Pints])</f>
        <v>0</v>
      </c>
      <c r="I24" s="13" t="s">
        <v>13</v>
      </c>
      <c r="J24" s="14" t="str">
        <f>IF(SUBTOTAL(109,Table_1[Total])=0,"",SUBTOTAL(109,Table_1[Total]))</f>
        <v/>
      </c>
    </row>
  </sheetData>
  <sheetProtection sheet="1" objects="1" scenarios="1"/>
  <dataValidations count="3">
    <dataValidation type="whole" operator="greaterThan" allowBlank="1" showInputMessage="1" showErrorMessage="1" sqref="B18:B23" xr:uid="{3AA54F5D-880B-49C1-B6F7-0D8AE5CF94D1}">
      <formula1>0</formula1>
    </dataValidation>
    <dataValidation type="whole" operator="equal" allowBlank="1" showInputMessage="1" showErrorMessage="1" sqref="C18:C23" xr:uid="{99CC8333-A1EA-472D-BA4E-B3BD350C0C82}">
      <formula1>1</formula1>
    </dataValidation>
    <dataValidation type="whole" allowBlank="1" showInputMessage="1" showErrorMessage="1" sqref="D18:D23" xr:uid="{784F442A-A59A-4BF5-A7C8-FECF54D0DB15}">
      <formula1>1</formula1>
      <formula2>2</formula2>
    </dataValidation>
  </dataValidations>
  <hyperlinks>
    <hyperlink ref="H5" r:id="rId1" xr:uid="{F9132751-2370-427E-ABF1-EC69BEAFEA10}"/>
  </hyperlinks>
  <pageMargins left="1" right="1" top="1" bottom="1" header="0.5" footer="0.5"/>
  <pageSetup fitToHeight="0" orientation="landscape" horizontalDpi="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Ferns</vt:lpstr>
      <vt:lpstr>Cust_Info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Schultz</dc:creator>
  <cp:keywords/>
  <dc:description/>
  <cp:lastModifiedBy>John Schultz</cp:lastModifiedBy>
  <cp:revision/>
  <cp:lastPrinted>2023-01-24T20:49:08Z</cp:lastPrinted>
  <dcterms:created xsi:type="dcterms:W3CDTF">2023-01-18T20:19:57Z</dcterms:created>
  <dcterms:modified xsi:type="dcterms:W3CDTF">2023-01-25T03:01:30Z</dcterms:modified>
  <cp:category/>
  <cp:contentStatus/>
</cp:coreProperties>
</file>